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nyJN\Dropbox\Aulas\estatistica aplicada QA\"/>
    </mc:Choice>
  </mc:AlternateContent>
  <bookViews>
    <workbookView xWindow="0" yWindow="0" windowWidth="15360" windowHeight="769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3" i="1"/>
  <c r="F22" i="1"/>
  <c r="F21" i="1"/>
  <c r="G16" i="1"/>
  <c r="H16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H4" i="1"/>
  <c r="G4" i="1"/>
  <c r="F19" i="1" l="1"/>
  <c r="F18" i="1"/>
  <c r="F16" i="1"/>
  <c r="F5" i="1"/>
  <c r="F6" i="1"/>
  <c r="F7" i="1"/>
  <c r="F8" i="1"/>
  <c r="F9" i="1"/>
  <c r="F10" i="1"/>
  <c r="F11" i="1"/>
  <c r="F12" i="1"/>
  <c r="F13" i="1"/>
  <c r="F14" i="1"/>
  <c r="F15" i="1"/>
  <c r="F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E4" i="1"/>
  <c r="D4" i="1"/>
  <c r="C16" i="1"/>
  <c r="B16" i="1"/>
</calcChain>
</file>

<file path=xl/sharedStrings.xml><?xml version="1.0" encoding="utf-8"?>
<sst xmlns="http://schemas.openxmlformats.org/spreadsheetml/2006/main" count="23" uniqueCount="20">
  <si>
    <t>x</t>
  </si>
  <si>
    <t>y</t>
  </si>
  <si>
    <t>Média</t>
  </si>
  <si>
    <t>(x-X)</t>
  </si>
  <si>
    <t>(y-Y)</t>
  </si>
  <si>
    <t>D*E</t>
  </si>
  <si>
    <t>D^2</t>
  </si>
  <si>
    <t>E^2</t>
  </si>
  <si>
    <t>Sxy</t>
  </si>
  <si>
    <t>Sxx</t>
  </si>
  <si>
    <t>Syy</t>
  </si>
  <si>
    <t>Covariancia Amostral</t>
  </si>
  <si>
    <t>Excel</t>
  </si>
  <si>
    <t>algoritmo</t>
  </si>
  <si>
    <t>Coef Correlação amostral</t>
  </si>
  <si>
    <t>algorirtmo</t>
  </si>
  <si>
    <t>CORREL</t>
  </si>
  <si>
    <t>COVARIÂNCIA.S</t>
  </si>
  <si>
    <t>Coef determinação</t>
  </si>
  <si>
    <t>RQUAD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</si>
</sst>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Folha1!$C$3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652165354330707"/>
                  <c:y val="-1.433362496354622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8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</c:trendlineLbl>
          </c:trendline>
          <c:xVal>
            <c:numRef>
              <c:f>Folha1!$B$4:$B$15</c:f>
              <c:numCache>
                <c:formatCode>General</c:formatCode>
                <c:ptCount val="12"/>
                <c:pt idx="0">
                  <c:v>70</c:v>
                </c:pt>
                <c:pt idx="1">
                  <c:v>63</c:v>
                </c:pt>
                <c:pt idx="2">
                  <c:v>72</c:v>
                </c:pt>
                <c:pt idx="3">
                  <c:v>60</c:v>
                </c:pt>
                <c:pt idx="4">
                  <c:v>66</c:v>
                </c:pt>
                <c:pt idx="5">
                  <c:v>70</c:v>
                </c:pt>
                <c:pt idx="6">
                  <c:v>74</c:v>
                </c:pt>
                <c:pt idx="7">
                  <c:v>65</c:v>
                </c:pt>
                <c:pt idx="8">
                  <c:v>62</c:v>
                </c:pt>
                <c:pt idx="9">
                  <c:v>67</c:v>
                </c:pt>
                <c:pt idx="10">
                  <c:v>65</c:v>
                </c:pt>
                <c:pt idx="11">
                  <c:v>68</c:v>
                </c:pt>
              </c:numCache>
            </c:numRef>
          </c:xVal>
          <c:yVal>
            <c:numRef>
              <c:f>Folha1!$C$4:$C$15</c:f>
              <c:numCache>
                <c:formatCode>General</c:formatCode>
                <c:ptCount val="12"/>
                <c:pt idx="0">
                  <c:v>155</c:v>
                </c:pt>
                <c:pt idx="1">
                  <c:v>150</c:v>
                </c:pt>
                <c:pt idx="2">
                  <c:v>180</c:v>
                </c:pt>
                <c:pt idx="3">
                  <c:v>135</c:v>
                </c:pt>
                <c:pt idx="4">
                  <c:v>156</c:v>
                </c:pt>
                <c:pt idx="5">
                  <c:v>168</c:v>
                </c:pt>
                <c:pt idx="6">
                  <c:v>178</c:v>
                </c:pt>
                <c:pt idx="7">
                  <c:v>160</c:v>
                </c:pt>
                <c:pt idx="8">
                  <c:v>132</c:v>
                </c:pt>
                <c:pt idx="9">
                  <c:v>145</c:v>
                </c:pt>
                <c:pt idx="10">
                  <c:v>139</c:v>
                </c:pt>
                <c:pt idx="11">
                  <c:v>152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935880"/>
        <c:axId val="343934312"/>
      </c:scatterChart>
      <c:valAx>
        <c:axId val="343935880"/>
        <c:scaling>
          <c:orientation val="minMax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3934312"/>
        <c:crosses val="autoZero"/>
        <c:crossBetween val="midCat"/>
      </c:valAx>
      <c:valAx>
        <c:axId val="34393431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3935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128587</xdr:colOff>
      <xdr:row>1</xdr:row>
      <xdr:rowOff>23812</xdr:rowOff>
    </xdr:from>
    <xdr:to>
      <xdr:col>15</xdr:col>
      <xdr:colOff>433387</xdr:colOff>
      <xdr:row>15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tabSelected="1" topLeftCell="A2" workbookViewId="0">
      <selection activeCell="H21" sqref="H21"/>
    </sheetView>
  </sheetViews>
  <sheetFormatPr defaultRowHeight="15" x14ac:dyDescent="0.25"/>
  <sheetData>
    <row r="3" spans="1:8" x14ac:dyDescent="0.25">
      <c r="B3" t="s">
        <v>0</v>
      </c>
      <c r="C3" t="s">
        <v>1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 x14ac:dyDescent="0.25">
      <c r="B4">
        <v>70</v>
      </c>
      <c r="C4">
        <v>155</v>
      </c>
      <c r="D4">
        <f>B4-$B$16</f>
        <v>3.1666666666666714</v>
      </c>
      <c r="E4">
        <f>C4-$C$16</f>
        <v>0.83333333333334281</v>
      </c>
      <c r="F4">
        <f>D4*E4</f>
        <v>2.638888888888923</v>
      </c>
      <c r="G4">
        <f>D4^2</f>
        <v>10.027777777777807</v>
      </c>
      <c r="H4">
        <f>E4^2</f>
        <v>0.69444444444446018</v>
      </c>
    </row>
    <row r="5" spans="1:8" x14ac:dyDescent="0.25">
      <c r="B5">
        <v>63</v>
      </c>
      <c r="C5">
        <v>150</v>
      </c>
      <c r="D5">
        <f t="shared" ref="D5:D15" si="0">B5-$B$16</f>
        <v>-3.8333333333333286</v>
      </c>
      <c r="E5">
        <f t="shared" ref="E5:E15" si="1">C5-$C$16</f>
        <v>-4.1666666666666572</v>
      </c>
      <c r="F5">
        <f t="shared" ref="F5:F15" si="2">D5*E5</f>
        <v>15.972222222222166</v>
      </c>
      <c r="G5">
        <f t="shared" ref="G5:G15" si="3">D5^2</f>
        <v>14.694444444444407</v>
      </c>
      <c r="H5">
        <f t="shared" ref="H5:H15" si="4">E5^2</f>
        <v>17.361111111111033</v>
      </c>
    </row>
    <row r="6" spans="1:8" x14ac:dyDescent="0.25">
      <c r="B6">
        <v>72</v>
      </c>
      <c r="C6">
        <v>180</v>
      </c>
      <c r="D6">
        <f t="shared" si="0"/>
        <v>5.1666666666666714</v>
      </c>
      <c r="E6">
        <f t="shared" si="1"/>
        <v>25.833333333333343</v>
      </c>
      <c r="F6">
        <f t="shared" si="2"/>
        <v>133.4722222222224</v>
      </c>
      <c r="G6">
        <f t="shared" si="3"/>
        <v>26.694444444444493</v>
      </c>
      <c r="H6">
        <f t="shared" si="4"/>
        <v>667.36111111111165</v>
      </c>
    </row>
    <row r="7" spans="1:8" x14ac:dyDescent="0.25">
      <c r="B7">
        <v>60</v>
      </c>
      <c r="C7">
        <v>135</v>
      </c>
      <c r="D7">
        <f t="shared" si="0"/>
        <v>-6.8333333333333286</v>
      </c>
      <c r="E7">
        <f t="shared" si="1"/>
        <v>-19.166666666666657</v>
      </c>
      <c r="F7">
        <f t="shared" si="2"/>
        <v>130.97222222222206</v>
      </c>
      <c r="G7">
        <f t="shared" si="3"/>
        <v>46.694444444444379</v>
      </c>
      <c r="H7">
        <f t="shared" si="4"/>
        <v>367.36111111111074</v>
      </c>
    </row>
    <row r="8" spans="1:8" x14ac:dyDescent="0.25">
      <c r="B8">
        <v>66</v>
      </c>
      <c r="C8">
        <v>156</v>
      </c>
      <c r="D8">
        <f t="shared" si="0"/>
        <v>-0.8333333333333286</v>
      </c>
      <c r="E8">
        <f t="shared" si="1"/>
        <v>1.8333333333333428</v>
      </c>
      <c r="F8">
        <f t="shared" si="2"/>
        <v>-1.527777777777777</v>
      </c>
      <c r="G8">
        <f t="shared" si="3"/>
        <v>0.69444444444443654</v>
      </c>
      <c r="H8">
        <f t="shared" si="4"/>
        <v>3.3611111111111458</v>
      </c>
    </row>
    <row r="9" spans="1:8" x14ac:dyDescent="0.25">
      <c r="B9">
        <v>70</v>
      </c>
      <c r="C9">
        <v>168</v>
      </c>
      <c r="D9">
        <f t="shared" si="0"/>
        <v>3.1666666666666714</v>
      </c>
      <c r="E9">
        <f t="shared" si="1"/>
        <v>13.833333333333343</v>
      </c>
      <c r="F9">
        <f t="shared" si="2"/>
        <v>43.80555555555565</v>
      </c>
      <c r="G9">
        <f t="shared" si="3"/>
        <v>10.027777777777807</v>
      </c>
      <c r="H9">
        <f t="shared" si="4"/>
        <v>191.36111111111137</v>
      </c>
    </row>
    <row r="10" spans="1:8" x14ac:dyDescent="0.25">
      <c r="B10">
        <v>74</v>
      </c>
      <c r="C10">
        <v>178</v>
      </c>
      <c r="D10">
        <f t="shared" si="0"/>
        <v>7.1666666666666714</v>
      </c>
      <c r="E10">
        <f t="shared" si="1"/>
        <v>23.833333333333343</v>
      </c>
      <c r="F10">
        <f t="shared" si="2"/>
        <v>170.80555555555574</v>
      </c>
      <c r="G10">
        <f t="shared" si="3"/>
        <v>51.361111111111178</v>
      </c>
      <c r="H10">
        <f t="shared" si="4"/>
        <v>568.02777777777828</v>
      </c>
    </row>
    <row r="11" spans="1:8" x14ac:dyDescent="0.25">
      <c r="B11">
        <v>65</v>
      </c>
      <c r="C11">
        <v>160</v>
      </c>
      <c r="D11">
        <f t="shared" si="0"/>
        <v>-1.8333333333333286</v>
      </c>
      <c r="E11">
        <f t="shared" si="1"/>
        <v>5.8333333333333428</v>
      </c>
      <c r="F11">
        <f t="shared" si="2"/>
        <v>-10.694444444444434</v>
      </c>
      <c r="G11">
        <f t="shared" si="3"/>
        <v>3.3611111111110938</v>
      </c>
      <c r="H11">
        <f t="shared" si="4"/>
        <v>34.027777777777885</v>
      </c>
    </row>
    <row r="12" spans="1:8" x14ac:dyDescent="0.25">
      <c r="B12">
        <v>62</v>
      </c>
      <c r="C12">
        <v>132</v>
      </c>
      <c r="D12">
        <f t="shared" si="0"/>
        <v>-4.8333333333333286</v>
      </c>
      <c r="E12">
        <f t="shared" si="1"/>
        <v>-22.166666666666657</v>
      </c>
      <c r="F12">
        <f t="shared" si="2"/>
        <v>107.13888888888874</v>
      </c>
      <c r="G12">
        <f t="shared" si="3"/>
        <v>23.361111111111065</v>
      </c>
      <c r="H12">
        <f t="shared" si="4"/>
        <v>491.36111111111069</v>
      </c>
    </row>
    <row r="13" spans="1:8" x14ac:dyDescent="0.25">
      <c r="B13">
        <v>67</v>
      </c>
      <c r="C13">
        <v>145</v>
      </c>
      <c r="D13">
        <f t="shared" si="0"/>
        <v>0.1666666666666714</v>
      </c>
      <c r="E13">
        <f t="shared" si="1"/>
        <v>-9.1666666666666572</v>
      </c>
      <c r="F13">
        <f t="shared" si="2"/>
        <v>-1.5277777777778196</v>
      </c>
      <c r="G13">
        <f t="shared" si="3"/>
        <v>2.7777777777779358E-2</v>
      </c>
      <c r="H13">
        <f t="shared" si="4"/>
        <v>84.027777777777601</v>
      </c>
    </row>
    <row r="14" spans="1:8" x14ac:dyDescent="0.25">
      <c r="B14">
        <v>65</v>
      </c>
      <c r="C14">
        <v>139</v>
      </c>
      <c r="D14">
        <f t="shared" si="0"/>
        <v>-1.8333333333333286</v>
      </c>
      <c r="E14">
        <f t="shared" si="1"/>
        <v>-15.166666666666657</v>
      </c>
      <c r="F14">
        <f t="shared" si="2"/>
        <v>27.805555555555465</v>
      </c>
      <c r="G14">
        <f t="shared" si="3"/>
        <v>3.3611111111110938</v>
      </c>
      <c r="H14">
        <f t="shared" si="4"/>
        <v>230.02777777777749</v>
      </c>
    </row>
    <row r="15" spans="1:8" x14ac:dyDescent="0.25">
      <c r="B15">
        <v>68</v>
      </c>
      <c r="C15">
        <v>152</v>
      </c>
      <c r="D15">
        <f t="shared" si="0"/>
        <v>1.1666666666666714</v>
      </c>
      <c r="E15">
        <f t="shared" si="1"/>
        <v>-2.1666666666666572</v>
      </c>
      <c r="F15">
        <f t="shared" si="2"/>
        <v>-2.5277777777777768</v>
      </c>
      <c r="G15">
        <f t="shared" si="3"/>
        <v>1.3611111111111223</v>
      </c>
      <c r="H15">
        <f t="shared" si="4"/>
        <v>4.6944444444444038</v>
      </c>
    </row>
    <row r="16" spans="1:8" x14ac:dyDescent="0.25">
      <c r="A16" t="s">
        <v>2</v>
      </c>
      <c r="B16">
        <f>AVERAGE(B4:B15)</f>
        <v>66.833333333333329</v>
      </c>
      <c r="C16">
        <f>AVERAGE(C4:C15)</f>
        <v>154.16666666666666</v>
      </c>
      <c r="F16">
        <f>SUM(F4:F15)</f>
        <v>616.33333333333326</v>
      </c>
      <c r="G16">
        <f t="shared" ref="G16:H16" si="5">SUM(G4:G15)</f>
        <v>191.66666666666663</v>
      </c>
      <c r="H16">
        <f t="shared" si="5"/>
        <v>2659.6666666666661</v>
      </c>
    </row>
    <row r="17" spans="3:8" x14ac:dyDescent="0.25">
      <c r="F17" t="s">
        <v>8</v>
      </c>
      <c r="G17" t="s">
        <v>9</v>
      </c>
      <c r="H17" t="s">
        <v>10</v>
      </c>
    </row>
    <row r="18" spans="3:8" x14ac:dyDescent="0.25">
      <c r="D18" t="s">
        <v>11</v>
      </c>
      <c r="F18">
        <f>F16/11</f>
        <v>56.030303030303024</v>
      </c>
      <c r="G18" t="s">
        <v>13</v>
      </c>
    </row>
    <row r="19" spans="3:8" x14ac:dyDescent="0.25">
      <c r="F19">
        <f>_xlfn.COVARIANCE.S(B4:B15,C4:C15)</f>
        <v>56.030303030303024</v>
      </c>
      <c r="G19" t="s">
        <v>12</v>
      </c>
      <c r="H19" t="s">
        <v>17</v>
      </c>
    </row>
    <row r="20" spans="3:8" x14ac:dyDescent="0.25">
      <c r="C20" t="s">
        <v>14</v>
      </c>
      <c r="F20">
        <f>F16/SQRT(G16*H16)</f>
        <v>0.86323443491958407</v>
      </c>
      <c r="G20" t="s">
        <v>15</v>
      </c>
    </row>
    <row r="21" spans="3:8" x14ac:dyDescent="0.25">
      <c r="F21">
        <f>CORREL(B4:B15,C4:C15)</f>
        <v>0.86323443491958407</v>
      </c>
      <c r="G21" t="s">
        <v>12</v>
      </c>
      <c r="H21" t="s">
        <v>16</v>
      </c>
    </row>
    <row r="22" spans="3:8" x14ac:dyDescent="0.25">
      <c r="D22" t="s">
        <v>18</v>
      </c>
      <c r="F22">
        <f>F20^2</f>
        <v>0.74517368963093367</v>
      </c>
      <c r="G22" t="s">
        <v>13</v>
      </c>
    </row>
    <row r="23" spans="3:8" x14ac:dyDescent="0.25">
      <c r="F23">
        <f>RSQ(B4:B15,C4:C15)</f>
        <v>0.74517368963093344</v>
      </c>
      <c r="G23" t="s">
        <v>12</v>
      </c>
      <c r="H23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SonyJN</dc:creator>
  <cp:lastModifiedBy>SonyJN</cp:lastModifiedBy>
  <dcterms:created xsi:type="dcterms:W3CDTF">2016-11-28T11:42:53Z</dcterms:created>
  <dcterms:modified xsi:type="dcterms:W3CDTF">2016-11-30T12:59:07Z</dcterms:modified>
</cp:coreProperties>
</file>